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CLAUDIA CASILLAS\TRANSPARENCIA\ARCHIVOS\2017\INFORMACIÓN DE PUBLICACIÓN TRIMESTRAL\2DO TRIMESTRE 2017\LEY DE DISCIPLINA FINANCIERA\"/>
    </mc:Choice>
  </mc:AlternateContent>
  <bookViews>
    <workbookView xWindow="1860" yWindow="0" windowWidth="20496" windowHeight="7872" firstSheet="1" activeTab="1"/>
  </bookViews>
  <sheets>
    <sheet name="Hoja1" sheetId="2" state="hidden" r:id="rId1"/>
    <sheet name="F5" sheetId="1" r:id="rId2"/>
  </sheets>
  <definedNames>
    <definedName name="_xlnm._FilterDatabase" localSheetId="1" hidden="1">'F5'!$A$3:$G$71</definedName>
    <definedName name="_xlnm.Print_Area" localSheetId="1">'F5'!$A$1:$G$85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0" i="1" l="1"/>
  <c r="G70" i="1" s="1"/>
  <c r="E70" i="1"/>
  <c r="D70" i="1"/>
  <c r="C70" i="1"/>
  <c r="B70" i="1"/>
  <c r="F62" i="1"/>
  <c r="G62" i="1" s="1"/>
  <c r="E62" i="1"/>
  <c r="D62" i="1"/>
  <c r="C62" i="1"/>
  <c r="B62" i="1"/>
  <c r="F60" i="1"/>
  <c r="G60" i="1" s="1"/>
  <c r="B60" i="1"/>
  <c r="G59" i="1"/>
  <c r="E59" i="1"/>
  <c r="C59" i="1"/>
  <c r="G55" i="1"/>
  <c r="F55" i="1"/>
  <c r="E55" i="1"/>
  <c r="D55" i="1"/>
  <c r="C55" i="1"/>
  <c r="B55" i="1"/>
  <c r="G54" i="1"/>
  <c r="E54" i="1"/>
  <c r="E50" i="1" s="1"/>
  <c r="C54" i="1"/>
  <c r="C50" i="1" s="1"/>
  <c r="F50" i="1"/>
  <c r="G50" i="1" s="1"/>
  <c r="D50" i="1"/>
  <c r="B50" i="1"/>
  <c r="G45" i="1"/>
  <c r="E45" i="1"/>
  <c r="E41" i="1" s="1"/>
  <c r="E60" i="1" s="1"/>
  <c r="C45" i="1"/>
  <c r="G44" i="1"/>
  <c r="E44" i="1"/>
  <c r="C44" i="1"/>
  <c r="C41" i="1" s="1"/>
  <c r="F41" i="1"/>
  <c r="G41" i="1" s="1"/>
  <c r="D41" i="1"/>
  <c r="D60" i="1" s="1"/>
  <c r="B41" i="1"/>
  <c r="F37" i="1"/>
  <c r="F65" i="1" s="1"/>
  <c r="G65" i="1" s="1"/>
  <c r="B37" i="1"/>
  <c r="B65" i="1" s="1"/>
  <c r="G36" i="1"/>
  <c r="C36" i="1"/>
  <c r="G35" i="1"/>
  <c r="C35" i="1"/>
  <c r="E34" i="1"/>
  <c r="G34" i="1" s="1"/>
  <c r="C34" i="1"/>
  <c r="G33" i="1"/>
  <c r="C33" i="1"/>
  <c r="E32" i="1"/>
  <c r="G32" i="1" s="1"/>
  <c r="C32" i="1"/>
  <c r="G31" i="1"/>
  <c r="C31" i="1"/>
  <c r="E30" i="1"/>
  <c r="G30" i="1" s="1"/>
  <c r="C30" i="1"/>
  <c r="G29" i="1"/>
  <c r="C29" i="1"/>
  <c r="G28" i="1"/>
  <c r="E28" i="1"/>
  <c r="C28" i="1"/>
  <c r="G27" i="1"/>
  <c r="C27" i="1"/>
  <c r="E26" i="1"/>
  <c r="G26" i="1" s="1"/>
  <c r="C26" i="1"/>
  <c r="F25" i="1"/>
  <c r="D25" i="1"/>
  <c r="D37" i="1" s="1"/>
  <c r="C25" i="1"/>
  <c r="B25" i="1"/>
  <c r="G24" i="1"/>
  <c r="C24" i="1"/>
  <c r="G23" i="1"/>
  <c r="E23" i="1"/>
  <c r="C23" i="1"/>
  <c r="E22" i="1"/>
  <c r="G22" i="1" s="1"/>
  <c r="C22" i="1"/>
  <c r="G21" i="1"/>
  <c r="C21" i="1"/>
  <c r="G20" i="1"/>
  <c r="C20" i="1"/>
  <c r="E19" i="1"/>
  <c r="G19" i="1" s="1"/>
  <c r="C19" i="1"/>
  <c r="G18" i="1"/>
  <c r="C18" i="1"/>
  <c r="G17" i="1"/>
  <c r="C17" i="1"/>
  <c r="E16" i="1"/>
  <c r="G16" i="1" s="1"/>
  <c r="C16" i="1"/>
  <c r="G15" i="1"/>
  <c r="E15" i="1"/>
  <c r="C15" i="1"/>
  <c r="E14" i="1"/>
  <c r="G14" i="1" s="1"/>
  <c r="C14" i="1"/>
  <c r="F13" i="1"/>
  <c r="E13" i="1"/>
  <c r="G13" i="1" s="1"/>
  <c r="D13" i="1"/>
  <c r="B13" i="1"/>
  <c r="C13" i="1" s="1"/>
  <c r="G12" i="1"/>
  <c r="C12" i="1"/>
  <c r="E11" i="1"/>
  <c r="G11" i="1" s="1"/>
  <c r="C11" i="1"/>
  <c r="E10" i="1"/>
  <c r="G10" i="1" s="1"/>
  <c r="C10" i="1"/>
  <c r="G9" i="1"/>
  <c r="E9" i="1"/>
  <c r="C9" i="1"/>
  <c r="E8" i="1"/>
  <c r="G8" i="1" s="1"/>
  <c r="C8" i="1"/>
  <c r="G7" i="1"/>
  <c r="C7" i="1"/>
  <c r="G6" i="1"/>
  <c r="E6" i="1"/>
  <c r="C6" i="1"/>
  <c r="C37" i="1" l="1"/>
  <c r="C65" i="1" s="1"/>
  <c r="D65" i="1"/>
  <c r="C60" i="1"/>
  <c r="E25" i="1"/>
  <c r="E37" i="1" l="1"/>
  <c r="G25" i="1"/>
  <c r="E65" i="1" l="1"/>
  <c r="G37" i="1"/>
</calcChain>
</file>

<file path=xl/sharedStrings.xml><?xml version="1.0" encoding="utf-8"?>
<sst xmlns="http://schemas.openxmlformats.org/spreadsheetml/2006/main" count="76" uniqueCount="76">
  <si>
    <t>Ingreso</t>
  </si>
  <si>
    <t>Concepto (c)</t>
  </si>
  <si>
    <t>Estimado (d)</t>
  </si>
  <si>
    <t>Ampliaciones/ (Reducciones)</t>
  </si>
  <si>
    <t>Modificado</t>
  </si>
  <si>
    <t>Devengado</t>
  </si>
  <si>
    <t>Recaudado</t>
  </si>
  <si>
    <t>Diferencia (e)</t>
  </si>
  <si>
    <t>Ingresos de Libre Disposición</t>
  </si>
  <si>
    <t>A. Impuestos</t>
  </si>
  <si>
    <t>B. Cuotas y Aportaciones de Seguridad Social</t>
  </si>
  <si>
    <t>C. Contribuciones de Mejoras</t>
  </si>
  <si>
    <t>D. Derechos</t>
  </si>
  <si>
    <t>E. Productos</t>
  </si>
  <si>
    <t>F. Aprovechamientos</t>
  </si>
  <si>
    <t>G. Ingresos por Ventas de Bienes y Servicios</t>
  </si>
  <si>
    <t>H. Participaciones (H=h1+h2+h3+h4+h5+h6+h7+h8+h9+h10+h11)</t>
  </si>
  <si>
    <t xml:space="preserve">h1) Fondo General de Participaciones </t>
  </si>
  <si>
    <t>h2) Fondo de Fomento Municipal</t>
  </si>
  <si>
    <t>h3) Fondo de Fiscalización y Recaudación</t>
  </si>
  <si>
    <t>h4) Fondo de Compensación</t>
  </si>
  <si>
    <t>h5) Fondo de Extracción de Hidrocarburos</t>
  </si>
  <si>
    <t>h6) Impuesto Especial Sobre Producción y Servicios</t>
  </si>
  <si>
    <t>h7) 0.136% de la Recaudación Federal Participable</t>
  </si>
  <si>
    <t>h8) 3.17% Sobre Extracción de Petróleo</t>
  </si>
  <si>
    <t>h9) Gasolinas y Diésel</t>
  </si>
  <si>
    <t>h10) Fondo del Impuesto Sobre la Renta</t>
  </si>
  <si>
    <t>h11) Fondo de Estabilización de los Ingresos de las Entidades Federativas</t>
  </si>
  <si>
    <t>I. Incentivos Derivados de la Colaboración Fiscal (I=i1+i2+i3+i4+i5)</t>
  </si>
  <si>
    <t>i1) Tenencia o Uso de Vehículos</t>
  </si>
  <si>
    <t>i2) Fondo de Compensación ISAN</t>
  </si>
  <si>
    <t>i3) Impuesto Sobre Automóviles Nuevos</t>
  </si>
  <si>
    <t>i4) Fondo de Compensación de Repecos-Intermedios</t>
  </si>
  <si>
    <t>i5) Otros Incentivos Económicos</t>
  </si>
  <si>
    <t>J. Transferencias</t>
  </si>
  <si>
    <t>K. Convenios</t>
  </si>
  <si>
    <t>k1) Otros Convenios y Subsidios</t>
  </si>
  <si>
    <t>L. Otros Ingresos de Libre Disposición (L=l1+l2)</t>
  </si>
  <si>
    <t xml:space="preserve">l1) Participaciones en Ingresos Locales </t>
  </si>
  <si>
    <t>l2) Otros Ingresos de Libre Disposición</t>
  </si>
  <si>
    <t>I. Total de Ingresos de Libre Disposición (I=A+B+C+D+E+F+G+H+I+J+K+L)</t>
  </si>
  <si>
    <t>Ingresos Excedentes de Ingresos de Libre Disposición</t>
  </si>
  <si>
    <t xml:space="preserve">Transferencias Federales Etiquetadas </t>
  </si>
  <si>
    <t>A. Aportaciones (A=a1+a2+a3+a4+a5+a6+a7+a8)</t>
  </si>
  <si>
    <t>a1) Fondo de Aportaciones para la Nómina Educativa y Gasto Operativo</t>
  </si>
  <si>
    <t>a2) Fondo de Aportaciones para los Servicios de Salud</t>
  </si>
  <si>
    <t>a3) Fondo de Aportaciones para la Infraestructura Social</t>
  </si>
  <si>
    <t>a4) Fondo de Aportaciones para el Fortalecimiento de los Municipios y de las Demarcaciones Territoriales del Distrito Federal</t>
  </si>
  <si>
    <t>a5) Fondo de Aportaciones Múltiples</t>
  </si>
  <si>
    <t>a6) Fondo de Aportaciones para la Educación Tecnológica y de Adultos</t>
  </si>
  <si>
    <t>a7) Fondo de Aportaciones para la Seguridad Pública de los Estados y del Distrito Federal</t>
  </si>
  <si>
    <t>a8) Fondo de Aportaciones para el Fortalecimiento de las Entidades Federativas</t>
  </si>
  <si>
    <t>B. Convenios (B=b1+b2+b3+b4)</t>
  </si>
  <si>
    <t>b1) Convenios de Protección Social en Salud</t>
  </si>
  <si>
    <t>b2) Convenios de Descentralización</t>
  </si>
  <si>
    <t>b3) Convenios de Reasignación</t>
  </si>
  <si>
    <t>b4) Otros Convenios y Subsidios</t>
  </si>
  <si>
    <t>C. Fondos Distintos de Aportaciones (C=c1+c2)</t>
  </si>
  <si>
    <t>c1) Fondo para Entidades Federativas y Municipios Productores de Hidrocarburos</t>
  </si>
  <si>
    <t>c2) Fondo Minero</t>
  </si>
  <si>
    <t>D. Transferencias, Subsidios y Subvenciones, y Pensiones y Jubilaciones</t>
  </si>
  <si>
    <t>E. Otras Transferencias Federales Etiquetadas</t>
  </si>
  <si>
    <t>II. Total de Transferencias Federales Etiquetadas (II = A + B + C + D + E)</t>
  </si>
  <si>
    <t>III. Ingresos Derivados de Financiamientos (III = A)</t>
  </si>
  <si>
    <t>A. Ingresos Derivados de Financiamientos</t>
  </si>
  <si>
    <t>IV. Total de Ingresos (IV = I + II + III)</t>
  </si>
  <si>
    <t>Datos Informativos</t>
  </si>
  <si>
    <t>1. Ingresos Derivados de Financiamientos con Fuente de Pago de Ingresos de Libre Disposición</t>
  </si>
  <si>
    <t>2. Ingresos Derivados de Financiamientos con Fuente de Pago de Transferencias Federales Etiquetadas</t>
  </si>
  <si>
    <t>3. Ingresos Derivados de Financiamientos (3 = 1 + 2)</t>
  </si>
  <si>
    <t>@se6#16</t>
  </si>
  <si>
    <t>MUNICIPIO DE LEÓN
Estado Analítico de Ingresos Detallado - LDF
Del 1 de enero al 30 de junio de 2017
(PESOS)</t>
  </si>
  <si>
    <t xml:space="preserve">PRESIDENTE MUNICIPAL 
</t>
  </si>
  <si>
    <t>LIC. HÉCTOR GERMÁN RENÉ LÓPEZ SANTILLANA</t>
  </si>
  <si>
    <t xml:space="preserve">TESORERO MUNICIPAL 
</t>
  </si>
  <si>
    <t>C.P. GILBERTO ENRÍQUEZ SÁNCHEZ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</si>
</sst>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0"/>
      <color theme="1"/>
      <name val="Times New Roman"/>
      <family val="2"/>
    </font>
    <font>
      <b/>
      <sz val="8"/>
      <color theme="0"/>
      <name val="Arial"/>
      <family val="2"/>
    </font>
    <font>
      <sz val="8"/>
      <color theme="1"/>
      <name val="Arial"/>
      <family val="2"/>
    </font>
    <font>
      <sz val="8"/>
      <color theme="0"/>
      <name val="Arial"/>
      <family val="2"/>
    </font>
    <font>
      <b/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5" fillId="0" borderId="0"/>
  </cellStyleXfs>
  <cellXfs count="33">
    <xf numFmtId="0" fontId="0" fillId="0" borderId="0" xfId="0"/>
    <xf numFmtId="0" fontId="2" fillId="0" borderId="0" xfId="0" applyFont="1"/>
    <xf numFmtId="0" fontId="1" fillId="2" borderId="0" xfId="0" applyFont="1" applyFill="1" applyBorder="1" applyAlignment="1">
      <alignment horizontal="center" vertical="center"/>
    </xf>
    <xf numFmtId="0" fontId="3" fillId="2" borderId="4" xfId="0" applyFont="1" applyFill="1" applyBorder="1"/>
    <xf numFmtId="0" fontId="2" fillId="0" borderId="4" xfId="0" applyFont="1" applyBorder="1" applyAlignment="1">
      <alignment horizontal="justify" vertical="center"/>
    </xf>
    <xf numFmtId="4" fontId="2" fillId="0" borderId="4" xfId="0" applyNumberFormat="1" applyFont="1" applyBorder="1" applyAlignment="1">
      <alignment vertical="center"/>
    </xf>
    <xf numFmtId="0" fontId="4" fillId="0" borderId="6" xfId="0" applyFont="1" applyBorder="1" applyAlignment="1">
      <alignment horizontal="left" vertical="center"/>
    </xf>
    <xf numFmtId="4" fontId="2" fillId="0" borderId="6" xfId="0" applyNumberFormat="1" applyFont="1" applyBorder="1" applyAlignment="1">
      <alignment vertical="center"/>
    </xf>
    <xf numFmtId="0" fontId="2" fillId="0" borderId="6" xfId="0" applyFont="1" applyBorder="1" applyAlignment="1">
      <alignment horizontal="left" vertical="center" indent="1"/>
    </xf>
    <xf numFmtId="0" fontId="2" fillId="0" borderId="6" xfId="0" applyFont="1" applyBorder="1" applyAlignment="1">
      <alignment horizontal="left" vertical="center" indent="2"/>
    </xf>
    <xf numFmtId="0" fontId="2" fillId="0" borderId="6" xfId="0" applyFont="1" applyBorder="1" applyAlignment="1">
      <alignment horizontal="justify" vertical="center"/>
    </xf>
    <xf numFmtId="0" fontId="2" fillId="0" borderId="6" xfId="0" applyFont="1" applyBorder="1" applyAlignment="1">
      <alignment horizontal="left" vertical="center" wrapText="1" indent="2"/>
    </xf>
    <xf numFmtId="0" fontId="4" fillId="0" borderId="6" xfId="0" applyFont="1" applyBorder="1" applyAlignment="1">
      <alignment horizontal="left" vertical="center" indent="1"/>
    </xf>
    <xf numFmtId="0" fontId="2" fillId="0" borderId="5" xfId="0" applyFont="1" applyBorder="1" applyAlignment="1">
      <alignment horizontal="justify" vertical="center"/>
    </xf>
    <xf numFmtId="0" fontId="2" fillId="0" borderId="0" xfId="1" applyProtection="1">
      <protection locked="0"/>
    </xf>
    <xf numFmtId="0" fontId="2" fillId="0" borderId="0" xfId="1"/>
    <xf numFmtId="0" fontId="3" fillId="0" borderId="0" xfId="1" applyFont="1"/>
    <xf numFmtId="0" fontId="1" fillId="2" borderId="3" xfId="0" applyFont="1" applyFill="1" applyBorder="1" applyAlignment="1">
      <alignment horizontal="center" vertical="center"/>
    </xf>
    <xf numFmtId="4" fontId="2" fillId="0" borderId="6" xfId="0" applyNumberFormat="1" applyFont="1" applyFill="1" applyBorder="1" applyAlignment="1">
      <alignment vertical="center"/>
    </xf>
    <xf numFmtId="4" fontId="4" fillId="0" borderId="6" xfId="0" applyNumberFormat="1" applyFont="1" applyFill="1" applyBorder="1" applyAlignment="1">
      <alignment vertical="center"/>
    </xf>
    <xf numFmtId="4" fontId="2" fillId="0" borderId="5" xfId="0" applyNumberFormat="1" applyFont="1" applyFill="1" applyBorder="1" applyAlignment="1">
      <alignment vertical="center"/>
    </xf>
    <xf numFmtId="0" fontId="6" fillId="0" borderId="0" xfId="2" applyFont="1" applyBorder="1" applyAlignment="1" applyProtection="1">
      <alignment horizontal="center" vertical="top" wrapText="1"/>
      <protection locked="0"/>
    </xf>
    <xf numFmtId="0" fontId="4" fillId="0" borderId="0" xfId="0" applyFont="1" applyAlignment="1">
      <alignment horizontal="center" vertical="center"/>
    </xf>
    <xf numFmtId="0" fontId="2" fillId="0" borderId="8" xfId="0" applyFont="1" applyBorder="1"/>
    <xf numFmtId="0" fontId="2" fillId="0" borderId="0" xfId="0" applyFont="1" applyAlignment="1">
      <alignment vertical="top"/>
    </xf>
    <xf numFmtId="0" fontId="1" fillId="2" borderId="3" xfId="0" applyFont="1" applyFill="1" applyBorder="1" applyAlignment="1">
      <alignment horizontal="center" vertical="top"/>
    </xf>
    <xf numFmtId="0" fontId="1" fillId="2" borderId="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6" fillId="0" borderId="7" xfId="2" applyFont="1" applyBorder="1" applyAlignment="1" applyProtection="1">
      <alignment horizontal="center" vertical="top" wrapText="1"/>
      <protection locked="0"/>
    </xf>
    <xf numFmtId="0" fontId="4" fillId="0" borderId="0" xfId="0" applyFont="1" applyAlignment="1">
      <alignment horizontal="center" vertical="center"/>
    </xf>
  </cellXfs>
  <cellStyles count="3">
    <cellStyle name="Normal" xfId="0" builtinId="0"/>
    <cellStyle name="Normal 2" xfId="1"/>
    <cellStyle name="Normal 2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1600200</xdr:colOff>
      <xdr:row>1</xdr:row>
      <xdr:rowOff>0</xdr:rowOff>
    </xdr:to>
    <xdr:pic>
      <xdr:nvPicPr>
        <xdr:cNvPr id="2" name="Imagen 1" descr="cid:image002.png@01D10732.852F16B0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600200" cy="579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20"/>
  <sheetViews>
    <sheetView workbookViewId="0"/>
  </sheetViews>
  <sheetFormatPr baseColWidth="10" defaultColWidth="12" defaultRowHeight="10.199999999999999" x14ac:dyDescent="0.2"/>
  <cols>
    <col min="1" max="16384" width="12" style="15"/>
  </cols>
  <sheetData>
    <row r="1" spans="1:2" x14ac:dyDescent="0.2">
      <c r="A1" s="14"/>
      <c r="B1" s="14"/>
    </row>
    <row r="2020" spans="1:1" x14ac:dyDescent="0.2">
      <c r="A2020" s="16" t="s">
        <v>70</v>
      </c>
    </row>
  </sheetData>
  <sheetProtection algorithmName="SHA-512" hashValue="kzpaxSdUDqyrShLr9emYpTrl0T7Daocyb7CDqfVuJ6YRP1+Ncf9wci8r/az36JCIwVz4bAhjVXx7MRh0Z6Jclw==" saltValue="sELqCoFnNPJPHixI0xXaeg==" spinCount="100000" sheet="1" objects="1" scenarios="1" selectLockedCell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85"/>
  <sheetViews>
    <sheetView tabSelected="1" view="pageBreakPreview" zoomScaleNormal="100" zoomScaleSheetLayoutView="100" workbookViewId="0">
      <pane ySplit="3" topLeftCell="A4" activePane="bottomLeft" state="frozen"/>
      <selection pane="bottomLeft" activeCell="A4" sqref="A4"/>
    </sheetView>
  </sheetViews>
  <sheetFormatPr baseColWidth="10" defaultColWidth="12" defaultRowHeight="10.199999999999999" x14ac:dyDescent="0.2"/>
  <cols>
    <col min="1" max="1" width="90.77734375" style="1" customWidth="1"/>
    <col min="2" max="7" width="16.77734375" style="1" customWidth="1"/>
    <col min="8" max="16384" width="12" style="1"/>
  </cols>
  <sheetData>
    <row r="1" spans="1:7" ht="45.9" customHeight="1" x14ac:dyDescent="0.2">
      <c r="A1" s="27" t="s">
        <v>71</v>
      </c>
      <c r="B1" s="28"/>
      <c r="C1" s="28"/>
      <c r="D1" s="28"/>
      <c r="E1" s="28"/>
      <c r="F1" s="28"/>
      <c r="G1" s="29"/>
    </row>
    <row r="2" spans="1:7" x14ac:dyDescent="0.2">
      <c r="A2" s="2"/>
      <c r="B2" s="30" t="s">
        <v>0</v>
      </c>
      <c r="C2" s="30"/>
      <c r="D2" s="30"/>
      <c r="E2" s="30"/>
      <c r="F2" s="30"/>
      <c r="G2" s="3"/>
    </row>
    <row r="3" spans="1:7" ht="20.399999999999999" x14ac:dyDescent="0.2">
      <c r="A3" s="25" t="s">
        <v>1</v>
      </c>
      <c r="B3" s="17" t="s">
        <v>2</v>
      </c>
      <c r="C3" s="26" t="s">
        <v>3</v>
      </c>
      <c r="D3" s="17" t="s">
        <v>4</v>
      </c>
      <c r="E3" s="17" t="s">
        <v>5</v>
      </c>
      <c r="F3" s="17" t="s">
        <v>6</v>
      </c>
      <c r="G3" s="25" t="s">
        <v>7</v>
      </c>
    </row>
    <row r="4" spans="1:7" ht="5.0999999999999996" customHeight="1" x14ac:dyDescent="0.2">
      <c r="A4" s="4"/>
      <c r="B4" s="5"/>
      <c r="C4" s="5"/>
      <c r="D4" s="5"/>
      <c r="E4" s="5"/>
      <c r="F4" s="5"/>
      <c r="G4" s="5"/>
    </row>
    <row r="5" spans="1:7" x14ac:dyDescent="0.2">
      <c r="A5" s="6" t="s">
        <v>8</v>
      </c>
      <c r="B5" s="7"/>
      <c r="C5" s="7"/>
      <c r="D5" s="7"/>
      <c r="E5" s="7"/>
      <c r="F5" s="7"/>
      <c r="G5" s="7"/>
    </row>
    <row r="6" spans="1:7" x14ac:dyDescent="0.2">
      <c r="A6" s="8" t="s">
        <v>9</v>
      </c>
      <c r="B6" s="18">
        <v>1147065861.5699997</v>
      </c>
      <c r="C6" s="18">
        <f>D6-B6</f>
        <v>0</v>
      </c>
      <c r="D6" s="18">
        <v>1147065861.5699997</v>
      </c>
      <c r="E6" s="18">
        <f>+F6</f>
        <v>785589574.69000006</v>
      </c>
      <c r="F6" s="18">
        <v>785589574.69000006</v>
      </c>
      <c r="G6" s="18">
        <f>D6-E6</f>
        <v>361476286.87999964</v>
      </c>
    </row>
    <row r="7" spans="1:7" x14ac:dyDescent="0.2">
      <c r="A7" s="8" t="s">
        <v>10</v>
      </c>
      <c r="B7" s="18">
        <v>0</v>
      </c>
      <c r="C7" s="18">
        <f t="shared" ref="C7:C12" si="0">D7-B7</f>
        <v>0</v>
      </c>
      <c r="D7" s="18">
        <v>0</v>
      </c>
      <c r="E7" s="18">
        <v>0</v>
      </c>
      <c r="F7" s="18">
        <v>0</v>
      </c>
      <c r="G7" s="18">
        <f t="shared" ref="G7:G12" si="1">D7-E7</f>
        <v>0</v>
      </c>
    </row>
    <row r="8" spans="1:7" x14ac:dyDescent="0.2">
      <c r="A8" s="8" t="s">
        <v>11</v>
      </c>
      <c r="B8" s="18">
        <v>94710.000000000015</v>
      </c>
      <c r="C8" s="18">
        <f t="shared" si="0"/>
        <v>0</v>
      </c>
      <c r="D8" s="18">
        <v>94710.000000000015</v>
      </c>
      <c r="E8" s="18">
        <f>+F8</f>
        <v>28572.66</v>
      </c>
      <c r="F8" s="18">
        <v>28572.66</v>
      </c>
      <c r="G8" s="18">
        <f t="shared" si="1"/>
        <v>66137.340000000011</v>
      </c>
    </row>
    <row r="9" spans="1:7" x14ac:dyDescent="0.2">
      <c r="A9" s="8" t="s">
        <v>12</v>
      </c>
      <c r="B9" s="18">
        <v>310602335.37</v>
      </c>
      <c r="C9" s="18">
        <f t="shared" si="0"/>
        <v>0</v>
      </c>
      <c r="D9" s="18">
        <v>310602335.37</v>
      </c>
      <c r="E9" s="18">
        <f>+F9</f>
        <v>150167640.22</v>
      </c>
      <c r="F9" s="18">
        <v>150167640.22</v>
      </c>
      <c r="G9" s="18">
        <f t="shared" si="1"/>
        <v>160434695.15000001</v>
      </c>
    </row>
    <row r="10" spans="1:7" x14ac:dyDescent="0.2">
      <c r="A10" s="8" t="s">
        <v>13</v>
      </c>
      <c r="B10" s="18">
        <v>56415852.259999998</v>
      </c>
      <c r="C10" s="18">
        <f t="shared" si="0"/>
        <v>971416</v>
      </c>
      <c r="D10" s="18">
        <v>57387268.259999998</v>
      </c>
      <c r="E10" s="18">
        <f>+F10</f>
        <v>48111010.990000002</v>
      </c>
      <c r="F10" s="18">
        <v>48111010.990000002</v>
      </c>
      <c r="G10" s="18">
        <f t="shared" si="1"/>
        <v>9276257.2699999958</v>
      </c>
    </row>
    <row r="11" spans="1:7" x14ac:dyDescent="0.2">
      <c r="A11" s="8" t="s">
        <v>14</v>
      </c>
      <c r="B11" s="18">
        <v>182380588.81</v>
      </c>
      <c r="C11" s="18">
        <f t="shared" si="0"/>
        <v>12700072.070000023</v>
      </c>
      <c r="D11" s="18">
        <v>195080660.88000003</v>
      </c>
      <c r="E11" s="18">
        <f>+F11</f>
        <v>93482060.780000016</v>
      </c>
      <c r="F11" s="18">
        <v>93482060.780000016</v>
      </c>
      <c r="G11" s="18">
        <f t="shared" si="1"/>
        <v>101598600.10000001</v>
      </c>
    </row>
    <row r="12" spans="1:7" x14ac:dyDescent="0.2">
      <c r="A12" s="8" t="s">
        <v>15</v>
      </c>
      <c r="B12" s="18">
        <v>0</v>
      </c>
      <c r="C12" s="18">
        <f t="shared" si="0"/>
        <v>0</v>
      </c>
      <c r="D12" s="18">
        <v>0</v>
      </c>
      <c r="E12" s="18">
        <v>0</v>
      </c>
      <c r="F12" s="18">
        <v>0</v>
      </c>
      <c r="G12" s="18">
        <f t="shared" si="1"/>
        <v>0</v>
      </c>
    </row>
    <row r="13" spans="1:7" x14ac:dyDescent="0.2">
      <c r="A13" s="8" t="s">
        <v>16</v>
      </c>
      <c r="B13" s="19">
        <f>SUM(B14:B24)</f>
        <v>1737440971.0900002</v>
      </c>
      <c r="C13" s="19">
        <f>D13-B13</f>
        <v>54360067.239999771</v>
      </c>
      <c r="D13" s="19">
        <f>SUM(D14:D24)</f>
        <v>1791801038.3299999</v>
      </c>
      <c r="E13" s="19">
        <f t="shared" ref="E13:F13" si="2">SUM(E14:E24)</f>
        <v>1026916377.3399999</v>
      </c>
      <c r="F13" s="19">
        <f t="shared" si="2"/>
        <v>1026916377.3399999</v>
      </c>
      <c r="G13" s="19">
        <f>D13-E13</f>
        <v>764884660.99000001</v>
      </c>
    </row>
    <row r="14" spans="1:7" x14ac:dyDescent="0.2">
      <c r="A14" s="9" t="s">
        <v>17</v>
      </c>
      <c r="B14" s="18">
        <v>1393288345.0900002</v>
      </c>
      <c r="C14" s="18">
        <f>D14-B14</f>
        <v>27469340.639999866</v>
      </c>
      <c r="D14" s="18">
        <v>1420757685.73</v>
      </c>
      <c r="E14" s="18">
        <f>+F14</f>
        <v>852309853.13</v>
      </c>
      <c r="F14" s="18">
        <v>852309853.13</v>
      </c>
      <c r="G14" s="18">
        <f>D14-E14</f>
        <v>568447832.60000002</v>
      </c>
    </row>
    <row r="15" spans="1:7" x14ac:dyDescent="0.2">
      <c r="A15" s="9" t="s">
        <v>18</v>
      </c>
      <c r="B15" s="18">
        <v>17108657.000000004</v>
      </c>
      <c r="C15" s="18">
        <f t="shared" ref="C15:C24" si="3">D15-B15</f>
        <v>1988.4299999959767</v>
      </c>
      <c r="D15" s="18">
        <v>17110645.43</v>
      </c>
      <c r="E15" s="18">
        <f>+F15</f>
        <v>9917636.0299999993</v>
      </c>
      <c r="F15" s="18">
        <v>9917636.0299999993</v>
      </c>
      <c r="G15" s="18">
        <f t="shared" ref="G15:G36" si="4">D15-E15</f>
        <v>7193009.4000000004</v>
      </c>
    </row>
    <row r="16" spans="1:7" x14ac:dyDescent="0.2">
      <c r="A16" s="9" t="s">
        <v>19</v>
      </c>
      <c r="B16" s="18">
        <v>117219339</v>
      </c>
      <c r="C16" s="18">
        <f t="shared" si="3"/>
        <v>5632569.0799999833</v>
      </c>
      <c r="D16" s="18">
        <v>122851908.07999998</v>
      </c>
      <c r="E16" s="18">
        <f>+F16</f>
        <v>64944211.290000007</v>
      </c>
      <c r="F16" s="18">
        <v>64944211.290000007</v>
      </c>
      <c r="G16" s="18">
        <f t="shared" si="4"/>
        <v>57907696.789999977</v>
      </c>
    </row>
    <row r="17" spans="1:7" x14ac:dyDescent="0.2">
      <c r="A17" s="9" t="s">
        <v>20</v>
      </c>
      <c r="B17" s="18">
        <v>0</v>
      </c>
      <c r="C17" s="18">
        <f t="shared" si="3"/>
        <v>0</v>
      </c>
      <c r="D17" s="18">
        <v>0</v>
      </c>
      <c r="E17" s="18">
        <v>0</v>
      </c>
      <c r="F17" s="18">
        <v>0</v>
      </c>
      <c r="G17" s="18">
        <f t="shared" si="4"/>
        <v>0</v>
      </c>
    </row>
    <row r="18" spans="1:7" x14ac:dyDescent="0.2">
      <c r="A18" s="9" t="s">
        <v>21</v>
      </c>
      <c r="B18" s="18">
        <v>0</v>
      </c>
      <c r="C18" s="18">
        <f t="shared" si="3"/>
        <v>0</v>
      </c>
      <c r="D18" s="18">
        <v>0</v>
      </c>
      <c r="E18" s="18">
        <v>0</v>
      </c>
      <c r="F18" s="18">
        <v>0</v>
      </c>
      <c r="G18" s="18">
        <f t="shared" si="4"/>
        <v>0</v>
      </c>
    </row>
    <row r="19" spans="1:7" x14ac:dyDescent="0.2">
      <c r="A19" s="9" t="s">
        <v>22</v>
      </c>
      <c r="B19" s="18">
        <v>1557865</v>
      </c>
      <c r="C19" s="18">
        <f t="shared" si="3"/>
        <v>247535.91000000015</v>
      </c>
      <c r="D19" s="18">
        <v>1805400.9100000001</v>
      </c>
      <c r="E19" s="18">
        <f>+F19</f>
        <v>1258848.6500000001</v>
      </c>
      <c r="F19" s="18">
        <v>1258848.6500000001</v>
      </c>
      <c r="G19" s="18">
        <f t="shared" si="4"/>
        <v>546552.26</v>
      </c>
    </row>
    <row r="20" spans="1:7" x14ac:dyDescent="0.2">
      <c r="A20" s="9" t="s">
        <v>23</v>
      </c>
      <c r="B20" s="18">
        <v>0</v>
      </c>
      <c r="C20" s="18">
        <f t="shared" si="3"/>
        <v>0</v>
      </c>
      <c r="D20" s="18">
        <v>0</v>
      </c>
      <c r="E20" s="18">
        <v>0</v>
      </c>
      <c r="F20" s="18">
        <v>0</v>
      </c>
      <c r="G20" s="18">
        <f t="shared" si="4"/>
        <v>0</v>
      </c>
    </row>
    <row r="21" spans="1:7" x14ac:dyDescent="0.2">
      <c r="A21" s="9" t="s">
        <v>24</v>
      </c>
      <c r="B21" s="18">
        <v>0</v>
      </c>
      <c r="C21" s="18">
        <f t="shared" si="3"/>
        <v>0</v>
      </c>
      <c r="D21" s="18">
        <v>0</v>
      </c>
      <c r="E21" s="18">
        <v>0</v>
      </c>
      <c r="F21" s="18">
        <v>0</v>
      </c>
      <c r="G21" s="18">
        <f t="shared" si="4"/>
        <v>0</v>
      </c>
    </row>
    <row r="22" spans="1:7" x14ac:dyDescent="0.2">
      <c r="A22" s="9" t="s">
        <v>25</v>
      </c>
      <c r="B22" s="18">
        <v>50275099</v>
      </c>
      <c r="C22" s="18">
        <f t="shared" si="3"/>
        <v>86011.04999999702</v>
      </c>
      <c r="D22" s="18">
        <v>50361110.049999997</v>
      </c>
      <c r="E22" s="18">
        <f>+F22</f>
        <v>26238160.239999998</v>
      </c>
      <c r="F22" s="18">
        <v>26238160.239999998</v>
      </c>
      <c r="G22" s="18">
        <f t="shared" si="4"/>
        <v>24122949.809999999</v>
      </c>
    </row>
    <row r="23" spans="1:7" x14ac:dyDescent="0.2">
      <c r="A23" s="9" t="s">
        <v>26</v>
      </c>
      <c r="B23" s="18">
        <v>157991666</v>
      </c>
      <c r="C23" s="18">
        <f t="shared" si="3"/>
        <v>20922622.129999995</v>
      </c>
      <c r="D23" s="18">
        <v>178914288.13</v>
      </c>
      <c r="E23" s="18">
        <f>+F23</f>
        <v>72247668</v>
      </c>
      <c r="F23" s="18">
        <v>72247668</v>
      </c>
      <c r="G23" s="18">
        <f t="shared" si="4"/>
        <v>106666620.13</v>
      </c>
    </row>
    <row r="24" spans="1:7" x14ac:dyDescent="0.2">
      <c r="A24" s="9" t="s">
        <v>27</v>
      </c>
      <c r="B24" s="18">
        <v>0</v>
      </c>
      <c r="C24" s="18">
        <f t="shared" si="3"/>
        <v>0</v>
      </c>
      <c r="D24" s="18">
        <v>0</v>
      </c>
      <c r="E24" s="18">
        <v>0</v>
      </c>
      <c r="F24" s="18">
        <v>0</v>
      </c>
      <c r="G24" s="18">
        <f t="shared" si="4"/>
        <v>0</v>
      </c>
    </row>
    <row r="25" spans="1:7" x14ac:dyDescent="0.2">
      <c r="A25" s="8" t="s">
        <v>28</v>
      </c>
      <c r="B25" s="19">
        <f>SUM(B26:B30)</f>
        <v>25282521.999999996</v>
      </c>
      <c r="C25" s="19">
        <f>D25-B25</f>
        <v>-1468513.2399999946</v>
      </c>
      <c r="D25" s="19">
        <f>SUM(D26:D30)</f>
        <v>23814008.760000002</v>
      </c>
      <c r="E25" s="19">
        <f t="shared" ref="E25:F25" si="5">SUM(E26:E30)</f>
        <v>16931643.18</v>
      </c>
      <c r="F25" s="19">
        <f t="shared" si="5"/>
        <v>16931643.18</v>
      </c>
      <c r="G25" s="18">
        <f t="shared" si="4"/>
        <v>6882365.5800000019</v>
      </c>
    </row>
    <row r="26" spans="1:7" x14ac:dyDescent="0.2">
      <c r="A26" s="9" t="s">
        <v>29</v>
      </c>
      <c r="B26" s="18">
        <v>0</v>
      </c>
      <c r="C26" s="18">
        <f>D26-B26</f>
        <v>182547.34</v>
      </c>
      <c r="D26" s="18">
        <v>182547.34</v>
      </c>
      <c r="E26" s="18">
        <f>+F26</f>
        <v>260273.46</v>
      </c>
      <c r="F26" s="18">
        <v>260273.46</v>
      </c>
      <c r="G26" s="18">
        <f t="shared" si="4"/>
        <v>-77726.12</v>
      </c>
    </row>
    <row r="27" spans="1:7" x14ac:dyDescent="0.2">
      <c r="A27" s="9" t="s">
        <v>30</v>
      </c>
      <c r="B27" s="18">
        <v>0</v>
      </c>
      <c r="C27" s="18">
        <f t="shared" ref="C27:C36" si="6">D27-B27</f>
        <v>0</v>
      </c>
      <c r="D27" s="18"/>
      <c r="E27" s="18"/>
      <c r="F27" s="18"/>
      <c r="G27" s="18">
        <f t="shared" si="4"/>
        <v>0</v>
      </c>
    </row>
    <row r="28" spans="1:7" x14ac:dyDescent="0.2">
      <c r="A28" s="9" t="s">
        <v>31</v>
      </c>
      <c r="B28" s="18">
        <v>24562469.999999996</v>
      </c>
      <c r="C28" s="18">
        <f t="shared" si="6"/>
        <v>-1633438.2699999958</v>
      </c>
      <c r="D28" s="18">
        <v>22929031.73</v>
      </c>
      <c r="E28" s="18">
        <f>+F28</f>
        <v>16274405.279999999</v>
      </c>
      <c r="F28" s="18">
        <v>16274405.279999999</v>
      </c>
      <c r="G28" s="18">
        <f t="shared" si="4"/>
        <v>6654626.4500000011</v>
      </c>
    </row>
    <row r="29" spans="1:7" x14ac:dyDescent="0.2">
      <c r="A29" s="9" t="s">
        <v>32</v>
      </c>
      <c r="B29" s="18">
        <v>0</v>
      </c>
      <c r="C29" s="18">
        <f t="shared" si="6"/>
        <v>0</v>
      </c>
      <c r="D29" s="18"/>
      <c r="E29" s="18"/>
      <c r="F29" s="18"/>
      <c r="G29" s="18">
        <f t="shared" si="4"/>
        <v>0</v>
      </c>
    </row>
    <row r="30" spans="1:7" x14ac:dyDescent="0.2">
      <c r="A30" s="9" t="s">
        <v>33</v>
      </c>
      <c r="B30" s="18">
        <v>720052</v>
      </c>
      <c r="C30" s="18">
        <f t="shared" si="6"/>
        <v>-17622.309999999823</v>
      </c>
      <c r="D30" s="18">
        <v>702429.69000000018</v>
      </c>
      <c r="E30" s="18">
        <f>+F30</f>
        <v>396964.43999999994</v>
      </c>
      <c r="F30" s="18">
        <v>396964.43999999994</v>
      </c>
      <c r="G30" s="18">
        <f t="shared" si="4"/>
        <v>305465.25000000023</v>
      </c>
    </row>
    <row r="31" spans="1:7" x14ac:dyDescent="0.2">
      <c r="A31" s="8" t="s">
        <v>34</v>
      </c>
      <c r="B31" s="18">
        <v>0</v>
      </c>
      <c r="C31" s="18">
        <f t="shared" si="6"/>
        <v>0</v>
      </c>
      <c r="D31" s="18">
        <v>0</v>
      </c>
      <c r="E31" s="18">
        <v>0</v>
      </c>
      <c r="F31" s="18">
        <v>0</v>
      </c>
      <c r="G31" s="18">
        <f t="shared" si="4"/>
        <v>0</v>
      </c>
    </row>
    <row r="32" spans="1:7" x14ac:dyDescent="0.2">
      <c r="A32" s="8" t="s">
        <v>35</v>
      </c>
      <c r="B32" s="19">
        <v>0</v>
      </c>
      <c r="C32" s="18">
        <f t="shared" si="6"/>
        <v>0</v>
      </c>
      <c r="D32" s="19">
        <v>0</v>
      </c>
      <c r="E32" s="18">
        <f t="shared" ref="E32" si="7">SUM(E33)</f>
        <v>0</v>
      </c>
      <c r="F32" s="18">
        <v>0</v>
      </c>
      <c r="G32" s="18">
        <f t="shared" si="4"/>
        <v>0</v>
      </c>
    </row>
    <row r="33" spans="1:7" x14ac:dyDescent="0.2">
      <c r="A33" s="9" t="s">
        <v>36</v>
      </c>
      <c r="B33" s="18">
        <v>0</v>
      </c>
      <c r="C33" s="18">
        <f t="shared" si="6"/>
        <v>0</v>
      </c>
      <c r="D33" s="18">
        <v>0</v>
      </c>
      <c r="E33" s="18">
        <v>0</v>
      </c>
      <c r="F33" s="18">
        <v>0</v>
      </c>
      <c r="G33" s="18">
        <f t="shared" si="4"/>
        <v>0</v>
      </c>
    </row>
    <row r="34" spans="1:7" x14ac:dyDescent="0.2">
      <c r="A34" s="8" t="s">
        <v>37</v>
      </c>
      <c r="B34" s="18">
        <v>0</v>
      </c>
      <c r="C34" s="18">
        <f t="shared" si="6"/>
        <v>0</v>
      </c>
      <c r="D34" s="18">
        <v>0</v>
      </c>
      <c r="E34" s="18">
        <f t="shared" ref="E34" si="8">SUM(E35:E36)</f>
        <v>0</v>
      </c>
      <c r="F34" s="18">
        <v>0</v>
      </c>
      <c r="G34" s="18">
        <f t="shared" si="4"/>
        <v>0</v>
      </c>
    </row>
    <row r="35" spans="1:7" x14ac:dyDescent="0.2">
      <c r="A35" s="9" t="s">
        <v>38</v>
      </c>
      <c r="B35" s="18">
        <v>0</v>
      </c>
      <c r="C35" s="18">
        <f t="shared" si="6"/>
        <v>0</v>
      </c>
      <c r="D35" s="18">
        <v>0</v>
      </c>
      <c r="E35" s="18">
        <v>0</v>
      </c>
      <c r="F35" s="18">
        <v>0</v>
      </c>
      <c r="G35" s="18">
        <f t="shared" si="4"/>
        <v>0</v>
      </c>
    </row>
    <row r="36" spans="1:7" x14ac:dyDescent="0.2">
      <c r="A36" s="9" t="s">
        <v>39</v>
      </c>
      <c r="B36" s="18">
        <v>0</v>
      </c>
      <c r="C36" s="18">
        <f t="shared" si="6"/>
        <v>0</v>
      </c>
      <c r="D36" s="18">
        <v>0</v>
      </c>
      <c r="E36" s="18">
        <v>0</v>
      </c>
      <c r="F36" s="18">
        <v>0</v>
      </c>
      <c r="G36" s="18">
        <f t="shared" si="4"/>
        <v>0</v>
      </c>
    </row>
    <row r="37" spans="1:7" x14ac:dyDescent="0.2">
      <c r="A37" s="6" t="s">
        <v>40</v>
      </c>
      <c r="B37" s="19">
        <f>SUM(B6:B13)+B25+B31+B32+B34</f>
        <v>3459282841.0999994</v>
      </c>
      <c r="C37" s="19">
        <f>SUM(C6:C13)+C25+C31+C32+C34</f>
        <v>66563042.069999799</v>
      </c>
      <c r="D37" s="19">
        <f>SUM(D6:D13)+D25+D31+D32+D34</f>
        <v>3525845883.1700001</v>
      </c>
      <c r="E37" s="19">
        <f>SUM(E6:E13)+E25+E31+E32+E34</f>
        <v>2121226879.8600001</v>
      </c>
      <c r="F37" s="19">
        <f>SUM(F6:F13)+F25+F31+F32+F34</f>
        <v>2121226879.8600001</v>
      </c>
      <c r="G37" s="19">
        <f>D37-E37</f>
        <v>1404619003.3099999</v>
      </c>
    </row>
    <row r="38" spans="1:7" x14ac:dyDescent="0.2">
      <c r="A38" s="6" t="s">
        <v>41</v>
      </c>
      <c r="B38" s="18"/>
      <c r="C38" s="18"/>
      <c r="D38" s="18"/>
      <c r="E38" s="18"/>
      <c r="F38" s="18"/>
      <c r="G38" s="18"/>
    </row>
    <row r="39" spans="1:7" ht="5.0999999999999996" customHeight="1" x14ac:dyDescent="0.2">
      <c r="A39" s="10"/>
      <c r="B39" s="18"/>
      <c r="C39" s="18"/>
      <c r="D39" s="18"/>
      <c r="E39" s="18"/>
      <c r="F39" s="18"/>
      <c r="G39" s="18"/>
    </row>
    <row r="40" spans="1:7" x14ac:dyDescent="0.2">
      <c r="A40" s="6" t="s">
        <v>42</v>
      </c>
      <c r="B40" s="18"/>
      <c r="C40" s="18"/>
      <c r="D40" s="18"/>
      <c r="E40" s="18"/>
      <c r="F40" s="18"/>
      <c r="G40" s="18"/>
    </row>
    <row r="41" spans="1:7" x14ac:dyDescent="0.2">
      <c r="A41" s="8" t="s">
        <v>43</v>
      </c>
      <c r="B41" s="19">
        <f>SUM(B42:B49)</f>
        <v>979549785.99999988</v>
      </c>
      <c r="C41" s="19">
        <f t="shared" ref="C41:F41" si="9">SUM(C42:C49)</f>
        <v>93415089.000000149</v>
      </c>
      <c r="D41" s="19">
        <f>SUM(D42:D49)</f>
        <v>1072964875</v>
      </c>
      <c r="E41" s="19">
        <f t="shared" si="9"/>
        <v>559165830</v>
      </c>
      <c r="F41" s="19">
        <f t="shared" si="9"/>
        <v>559165830</v>
      </c>
      <c r="G41" s="19">
        <f>+F41-B41</f>
        <v>-420383955.99999988</v>
      </c>
    </row>
    <row r="42" spans="1:7" x14ac:dyDescent="0.2">
      <c r="A42" s="9" t="s">
        <v>44</v>
      </c>
      <c r="B42" s="18"/>
      <c r="C42" s="18"/>
      <c r="D42" s="18"/>
      <c r="E42" s="18"/>
      <c r="F42" s="18"/>
      <c r="G42" s="18"/>
    </row>
    <row r="43" spans="1:7" x14ac:dyDescent="0.2">
      <c r="A43" s="9" t="s">
        <v>45</v>
      </c>
      <c r="B43" s="18"/>
      <c r="C43" s="18"/>
      <c r="D43" s="18"/>
      <c r="E43" s="18"/>
      <c r="F43" s="18"/>
      <c r="G43" s="18"/>
    </row>
    <row r="44" spans="1:7" x14ac:dyDescent="0.2">
      <c r="A44" s="9" t="s">
        <v>46</v>
      </c>
      <c r="B44" s="18">
        <v>204867429.99999997</v>
      </c>
      <c r="C44" s="18">
        <f>+D44-B44</f>
        <v>21966533.00000003</v>
      </c>
      <c r="D44" s="18">
        <v>226833963</v>
      </c>
      <c r="E44" s="18">
        <f>+F44</f>
        <v>136100376</v>
      </c>
      <c r="F44" s="18">
        <v>136100376</v>
      </c>
      <c r="G44" s="18">
        <f>+F44-B44</f>
        <v>-68767053.99999997</v>
      </c>
    </row>
    <row r="45" spans="1:7" x14ac:dyDescent="0.2">
      <c r="A45" s="11" t="s">
        <v>47</v>
      </c>
      <c r="B45" s="18">
        <v>774682355.99999988</v>
      </c>
      <c r="C45" s="18">
        <f>+D45-B45</f>
        <v>71448556.000000119</v>
      </c>
      <c r="D45" s="18">
        <v>846130912</v>
      </c>
      <c r="E45" s="18">
        <f>+F45</f>
        <v>423065454</v>
      </c>
      <c r="F45" s="18">
        <v>423065454</v>
      </c>
      <c r="G45" s="18">
        <f>+F45-B45</f>
        <v>-351616901.99999988</v>
      </c>
    </row>
    <row r="46" spans="1:7" x14ac:dyDescent="0.2">
      <c r="A46" s="9" t="s">
        <v>48</v>
      </c>
      <c r="B46" s="18"/>
      <c r="C46" s="18"/>
      <c r="D46" s="18"/>
      <c r="E46" s="18"/>
      <c r="F46" s="18"/>
      <c r="G46" s="18"/>
    </row>
    <row r="47" spans="1:7" x14ac:dyDescent="0.2">
      <c r="A47" s="9" t="s">
        <v>49</v>
      </c>
      <c r="B47" s="18"/>
      <c r="C47" s="18"/>
      <c r="D47" s="18"/>
      <c r="E47" s="18"/>
      <c r="F47" s="18"/>
      <c r="G47" s="18"/>
    </row>
    <row r="48" spans="1:7" x14ac:dyDescent="0.2">
      <c r="A48" s="9" t="s">
        <v>50</v>
      </c>
      <c r="B48" s="18"/>
      <c r="C48" s="18"/>
      <c r="D48" s="18"/>
      <c r="E48" s="18"/>
      <c r="F48" s="18"/>
      <c r="G48" s="18"/>
    </row>
    <row r="49" spans="1:7" x14ac:dyDescent="0.2">
      <c r="A49" s="9" t="s">
        <v>51</v>
      </c>
      <c r="B49" s="18"/>
      <c r="C49" s="18"/>
      <c r="D49" s="18"/>
      <c r="E49" s="18"/>
      <c r="F49" s="18"/>
      <c r="G49" s="18"/>
    </row>
    <row r="50" spans="1:7" x14ac:dyDescent="0.2">
      <c r="A50" s="8" t="s">
        <v>52</v>
      </c>
      <c r="B50" s="19">
        <f t="shared" ref="B50:F50" si="10">SUM(B51:B54)</f>
        <v>124895000</v>
      </c>
      <c r="C50" s="19">
        <f t="shared" si="10"/>
        <v>364312794.5</v>
      </c>
      <c r="D50" s="19">
        <f>SUM(D51:D54)</f>
        <v>489207794.5</v>
      </c>
      <c r="E50" s="19">
        <f t="shared" si="10"/>
        <v>224016773.87</v>
      </c>
      <c r="F50" s="19">
        <f t="shared" si="10"/>
        <v>224016773.87</v>
      </c>
      <c r="G50" s="19">
        <f>+F50-B50</f>
        <v>99121773.870000005</v>
      </c>
    </row>
    <row r="51" spans="1:7" x14ac:dyDescent="0.2">
      <c r="A51" s="9" t="s">
        <v>53</v>
      </c>
      <c r="B51" s="18"/>
      <c r="C51" s="18"/>
      <c r="D51" s="18"/>
      <c r="E51" s="18"/>
      <c r="F51" s="18"/>
      <c r="G51" s="18"/>
    </row>
    <row r="52" spans="1:7" x14ac:dyDescent="0.2">
      <c r="A52" s="9" t="s">
        <v>54</v>
      </c>
      <c r="B52" s="18"/>
      <c r="C52" s="18"/>
      <c r="D52" s="18"/>
      <c r="E52" s="18"/>
      <c r="F52" s="18"/>
      <c r="G52" s="18"/>
    </row>
    <row r="53" spans="1:7" x14ac:dyDescent="0.2">
      <c r="A53" s="9" t="s">
        <v>55</v>
      </c>
      <c r="B53" s="18"/>
      <c r="C53" s="18"/>
      <c r="D53" s="18"/>
      <c r="E53" s="18"/>
      <c r="F53" s="18"/>
      <c r="G53" s="18"/>
    </row>
    <row r="54" spans="1:7" x14ac:dyDescent="0.2">
      <c r="A54" s="9" t="s">
        <v>56</v>
      </c>
      <c r="B54" s="18">
        <v>124895000</v>
      </c>
      <c r="C54" s="18">
        <f>+D54-B54</f>
        <v>364312794.5</v>
      </c>
      <c r="D54" s="18">
        <v>489207794.5</v>
      </c>
      <c r="E54" s="18">
        <f>+F54</f>
        <v>224016773.87</v>
      </c>
      <c r="F54" s="18">
        <v>224016773.87</v>
      </c>
      <c r="G54" s="18">
        <f>+F54-B54</f>
        <v>99121773.870000005</v>
      </c>
    </row>
    <row r="55" spans="1:7" x14ac:dyDescent="0.2">
      <c r="A55" s="8" t="s">
        <v>57</v>
      </c>
      <c r="B55" s="18">
        <f>SUM(B56:B57)</f>
        <v>0</v>
      </c>
      <c r="C55" s="18">
        <f>+D55-B55</f>
        <v>0</v>
      </c>
      <c r="D55" s="18">
        <f>SUM(D56:D57)</f>
        <v>0</v>
      </c>
      <c r="E55" s="18">
        <f t="shared" ref="E55:F55" si="11">SUM(E56:E57)</f>
        <v>0</v>
      </c>
      <c r="F55" s="18">
        <f t="shared" si="11"/>
        <v>0</v>
      </c>
      <c r="G55" s="18">
        <f>+F55-B55</f>
        <v>0</v>
      </c>
    </row>
    <row r="56" spans="1:7" x14ac:dyDescent="0.2">
      <c r="A56" s="9" t="s">
        <v>58</v>
      </c>
      <c r="B56" s="18"/>
      <c r="C56" s="18"/>
      <c r="D56" s="18"/>
      <c r="E56" s="18"/>
      <c r="F56" s="18"/>
      <c r="G56" s="18"/>
    </row>
    <row r="57" spans="1:7" x14ac:dyDescent="0.2">
      <c r="A57" s="9" t="s">
        <v>59</v>
      </c>
      <c r="B57" s="18"/>
      <c r="C57" s="18"/>
      <c r="D57" s="18"/>
      <c r="E57" s="18"/>
      <c r="F57" s="18"/>
      <c r="G57" s="18"/>
    </row>
    <row r="58" spans="1:7" x14ac:dyDescent="0.2">
      <c r="A58" s="8" t="s">
        <v>60</v>
      </c>
      <c r="B58" s="18"/>
      <c r="C58" s="18"/>
      <c r="D58" s="18"/>
      <c r="E58" s="18"/>
      <c r="F58" s="18"/>
      <c r="G58" s="18"/>
    </row>
    <row r="59" spans="1:7" x14ac:dyDescent="0.2">
      <c r="A59" s="8" t="s">
        <v>61</v>
      </c>
      <c r="B59" s="18">
        <v>8150860.3299999991</v>
      </c>
      <c r="C59" s="18">
        <f>+D59-B59</f>
        <v>0</v>
      </c>
      <c r="D59" s="18">
        <v>8150860.3299999991</v>
      </c>
      <c r="E59" s="18">
        <f>+F59</f>
        <v>12409384.609999999</v>
      </c>
      <c r="F59" s="18">
        <v>12409384.609999999</v>
      </c>
      <c r="G59" s="18">
        <f>+F59-B59</f>
        <v>4258524.28</v>
      </c>
    </row>
    <row r="60" spans="1:7" x14ac:dyDescent="0.2">
      <c r="A60" s="6" t="s">
        <v>62</v>
      </c>
      <c r="B60" s="19">
        <f>B41+B50+B55+B58+B59</f>
        <v>1112595646.3299999</v>
      </c>
      <c r="C60" s="19">
        <f>C41+C50+C55+C58+C59</f>
        <v>457727883.50000012</v>
      </c>
      <c r="D60" s="19">
        <f>D41+D50+D55+D58+D59</f>
        <v>1570323529.8299999</v>
      </c>
      <c r="E60" s="19">
        <f>E41+E50+E55+E58+E59</f>
        <v>795591988.48000002</v>
      </c>
      <c r="F60" s="19">
        <f>F41+F50+F55+F58+F59</f>
        <v>795591988.48000002</v>
      </c>
      <c r="G60" s="19">
        <f>+F60-B60</f>
        <v>-317003657.8499999</v>
      </c>
    </row>
    <row r="61" spans="1:7" ht="5.0999999999999996" customHeight="1" x14ac:dyDescent="0.2">
      <c r="A61" s="10"/>
      <c r="B61" s="18"/>
      <c r="C61" s="18"/>
      <c r="D61" s="18"/>
      <c r="E61" s="18"/>
      <c r="F61" s="18"/>
      <c r="G61" s="18"/>
    </row>
    <row r="62" spans="1:7" x14ac:dyDescent="0.2">
      <c r="A62" s="6" t="s">
        <v>63</v>
      </c>
      <c r="B62" s="19">
        <f>SUM(B63)</f>
        <v>0</v>
      </c>
      <c r="C62" s="19">
        <f t="shared" ref="C62:F62" si="12">SUM(C63)</f>
        <v>0</v>
      </c>
      <c r="D62" s="19">
        <f>SUM(D63)</f>
        <v>0</v>
      </c>
      <c r="E62" s="19">
        <f t="shared" si="12"/>
        <v>0</v>
      </c>
      <c r="F62" s="19">
        <f t="shared" si="12"/>
        <v>0</v>
      </c>
      <c r="G62" s="18">
        <f>+F62-B62</f>
        <v>0</v>
      </c>
    </row>
    <row r="63" spans="1:7" x14ac:dyDescent="0.2">
      <c r="A63" s="8" t="s">
        <v>64</v>
      </c>
      <c r="B63" s="18"/>
      <c r="C63" s="18"/>
      <c r="D63" s="18"/>
      <c r="E63" s="18"/>
      <c r="F63" s="18"/>
      <c r="G63" s="18"/>
    </row>
    <row r="64" spans="1:7" ht="5.0999999999999996" customHeight="1" x14ac:dyDescent="0.2">
      <c r="A64" s="10"/>
      <c r="B64" s="18"/>
      <c r="C64" s="18"/>
      <c r="D64" s="18"/>
      <c r="E64" s="18"/>
      <c r="F64" s="18"/>
      <c r="G64" s="19"/>
    </row>
    <row r="65" spans="1:7" x14ac:dyDescent="0.2">
      <c r="A65" s="6" t="s">
        <v>65</v>
      </c>
      <c r="B65" s="19">
        <f>B37+B60+B62</f>
        <v>4571878487.4299994</v>
      </c>
      <c r="C65" s="19">
        <f>C37+C60+C62</f>
        <v>524290925.56999993</v>
      </c>
      <c r="D65" s="19">
        <f>D37+D60+D62</f>
        <v>5096169413</v>
      </c>
      <c r="E65" s="19">
        <f>E37+E60+E62</f>
        <v>2916818868.3400002</v>
      </c>
      <c r="F65" s="19">
        <f>F37+F60+F62</f>
        <v>2916818868.3400002</v>
      </c>
      <c r="G65" s="19">
        <f>+F65-B65</f>
        <v>-1655059619.0899992</v>
      </c>
    </row>
    <row r="66" spans="1:7" ht="5.0999999999999996" customHeight="1" x14ac:dyDescent="0.2">
      <c r="A66" s="10"/>
      <c r="B66" s="18"/>
      <c r="C66" s="18"/>
      <c r="D66" s="18"/>
      <c r="E66" s="18"/>
      <c r="F66" s="18"/>
      <c r="G66" s="18"/>
    </row>
    <row r="67" spans="1:7" x14ac:dyDescent="0.2">
      <c r="A67" s="6" t="s">
        <v>66</v>
      </c>
      <c r="B67" s="18"/>
      <c r="C67" s="18"/>
      <c r="D67" s="18"/>
      <c r="E67" s="18"/>
      <c r="F67" s="18"/>
      <c r="G67" s="18"/>
    </row>
    <row r="68" spans="1:7" x14ac:dyDescent="0.2">
      <c r="A68" s="8" t="s">
        <v>67</v>
      </c>
      <c r="B68" s="18"/>
      <c r="C68" s="18"/>
      <c r="D68" s="18"/>
      <c r="E68" s="18"/>
      <c r="F68" s="18"/>
      <c r="G68" s="18"/>
    </row>
    <row r="69" spans="1:7" x14ac:dyDescent="0.2">
      <c r="A69" s="8" t="s">
        <v>68</v>
      </c>
      <c r="B69" s="18"/>
      <c r="C69" s="18"/>
      <c r="D69" s="18"/>
      <c r="E69" s="18"/>
      <c r="F69" s="18"/>
      <c r="G69" s="18"/>
    </row>
    <row r="70" spans="1:7" x14ac:dyDescent="0.2">
      <c r="A70" s="12" t="s">
        <v>69</v>
      </c>
      <c r="B70" s="19">
        <f>B68+B69</f>
        <v>0</v>
      </c>
      <c r="C70" s="19">
        <f t="shared" ref="C70:F70" si="13">C68+C69</f>
        <v>0</v>
      </c>
      <c r="D70" s="19">
        <f t="shared" si="13"/>
        <v>0</v>
      </c>
      <c r="E70" s="19">
        <f t="shared" si="13"/>
        <v>0</v>
      </c>
      <c r="F70" s="19">
        <f t="shared" si="13"/>
        <v>0</v>
      </c>
      <c r="G70" s="19">
        <f>+F70-B70</f>
        <v>0</v>
      </c>
    </row>
    <row r="71" spans="1:7" ht="5.0999999999999996" customHeight="1" x14ac:dyDescent="0.2">
      <c r="A71" s="13"/>
      <c r="B71" s="20"/>
      <c r="C71" s="20"/>
      <c r="D71" s="20"/>
      <c r="E71" s="20"/>
      <c r="F71" s="20"/>
      <c r="G71" s="20"/>
    </row>
    <row r="83" spans="1:5" x14ac:dyDescent="0.2">
      <c r="A83" s="23"/>
    </row>
    <row r="84" spans="1:5" s="24" customFormat="1" ht="13.5" customHeight="1" x14ac:dyDescent="0.25">
      <c r="A84" s="21" t="s">
        <v>72</v>
      </c>
      <c r="C84" s="31" t="s">
        <v>74</v>
      </c>
      <c r="D84" s="31"/>
      <c r="E84" s="31"/>
    </row>
    <row r="85" spans="1:5" x14ac:dyDescent="0.2">
      <c r="A85" s="22" t="s">
        <v>73</v>
      </c>
      <c r="C85" s="32" t="s">
        <v>75</v>
      </c>
      <c r="D85" s="32"/>
      <c r="E85" s="32"/>
    </row>
  </sheetData>
  <autoFilter ref="A3:G71"/>
  <mergeCells count="4">
    <mergeCell ref="A1:G1"/>
    <mergeCell ref="B2:F2"/>
    <mergeCell ref="C84:E84"/>
    <mergeCell ref="C85:E85"/>
  </mergeCells>
  <pageMargins left="0.7" right="0.7" top="0.75" bottom="0.75" header="0.3" footer="0.3"/>
  <pageSetup scale="52" orientation="portrait" r:id="rId1"/>
  <ignoredErrors>
    <ignoredError sqref="C13" formula="1"/>
    <ignoredError sqref="B25:G70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F5</vt:lpstr>
      <vt:lpstr>'F5'!Área_de_impresión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 Barrientos Alejandro</dc:creator>
  <cp:lastModifiedBy>Claudia Elizabeth Casillas Villegas</cp:lastModifiedBy>
  <cp:lastPrinted>2017-07-27T18:02:39Z</cp:lastPrinted>
  <dcterms:created xsi:type="dcterms:W3CDTF">2017-01-11T17:22:08Z</dcterms:created>
  <dcterms:modified xsi:type="dcterms:W3CDTF">2017-07-28T22:45:58Z</dcterms:modified>
</cp:coreProperties>
</file>